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xr:revisionPtr revIDLastSave="0" documentId="8_{F1BD6272-5F8D-3649-A675-264D758431D2}" xr6:coauthVersionLast="46" xr6:coauthVersionMax="46" xr10:uidLastSave="{00000000-0000-0000-0000-000000000000}"/>
  <bookViews>
    <workbookView xWindow="9585" yWindow="-15" windowWidth="9630" windowHeight="12015" activeTab="1" xr2:uid="{00000000-000D-0000-FFFF-FFFF00000000}"/>
  </bookViews>
  <sheets>
    <sheet name="Inventory 19th Jan" sheetId="1" r:id="rId1"/>
    <sheet name="Combo MRP" sheetId="4" r:id="rId2"/>
  </sheets>
  <definedNames>
    <definedName name="_xlnm._FilterDatabase" localSheetId="0" hidden="1">'Inventory 19th Jan'!$A$1:$C$82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9" i="1" l="1"/>
  <c r="C78" i="1"/>
  <c r="C77" i="1"/>
  <c r="C76" i="1"/>
  <c r="C75" i="1"/>
  <c r="C74" i="1"/>
  <c r="C73" i="1"/>
  <c r="C72" i="1"/>
  <c r="C70" i="1"/>
  <c r="C69" i="1"/>
  <c r="C68" i="1"/>
  <c r="C67" i="1"/>
  <c r="C66" i="1"/>
  <c r="C65" i="1"/>
  <c r="C64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35" i="1"/>
  <c r="C32" i="1"/>
  <c r="C31" i="1"/>
  <c r="C29" i="1"/>
  <c r="C27" i="1"/>
  <c r="C23" i="1"/>
  <c r="C22" i="1"/>
  <c r="C21" i="1"/>
  <c r="C20" i="1"/>
  <c r="C19" i="1"/>
  <c r="C18" i="1"/>
  <c r="C17" i="1"/>
  <c r="C14" i="1"/>
  <c r="C4" i="1"/>
  <c r="C3" i="1"/>
  <c r="C2" i="1"/>
</calcChain>
</file>

<file path=xl/sharedStrings.xml><?xml version="1.0" encoding="utf-8"?>
<sst xmlns="http://schemas.openxmlformats.org/spreadsheetml/2006/main" count="159" uniqueCount="123">
  <si>
    <t>SL NO</t>
  </si>
  <si>
    <t>Particulars</t>
  </si>
  <si>
    <t>Immunity Booster</t>
  </si>
  <si>
    <t>Multivitamin Capsules</t>
  </si>
  <si>
    <t>Vitamin C + D3 + Zinc Capsules</t>
  </si>
  <si>
    <t>ROASTED 5 IN 1 SEEDMIX 150gms jar BLUE</t>
  </si>
  <si>
    <t>ROASTED 5 IN 1 SEEDMIX WITH CRANDRRRY 150gms PINK</t>
  </si>
  <si>
    <t>CHAMPFIT TEA BAG</t>
  </si>
  <si>
    <t>JAGGERY</t>
  </si>
  <si>
    <t>SANITIZER WRISTBAND BLUE</t>
  </si>
  <si>
    <t>SANITIZER WRISTBAND GREEN</t>
  </si>
  <si>
    <t>SANITIZER WRISTBAND RED</t>
  </si>
  <si>
    <t>SANITIZER WRISTBAND WHITE</t>
  </si>
  <si>
    <t>SANITIZER WRISTBAND YELLOW</t>
  </si>
  <si>
    <t>MultiVitamin Gummies</t>
  </si>
  <si>
    <t>KETO BREAKFAST BAR</t>
  </si>
  <si>
    <t>KETO COCONUT COOKIES</t>
  </si>
  <si>
    <t>Giloy Juice</t>
  </si>
  <si>
    <t>Aloevera Juice</t>
  </si>
  <si>
    <t>Neem Karela Jamun Juice</t>
  </si>
  <si>
    <t>Wheat Grass Juice</t>
  </si>
  <si>
    <t>Amla Juice</t>
  </si>
  <si>
    <t>Slim Fit Juice</t>
  </si>
  <si>
    <t>STEAMER</t>
  </si>
  <si>
    <t>SUGAR</t>
  </si>
  <si>
    <t>Eucalyptus Oil</t>
  </si>
  <si>
    <t>HIMALAYA PINK SOLT</t>
  </si>
  <si>
    <t>KETO DOSA</t>
  </si>
  <si>
    <t>PRESTIAGE ELECTRICAL KITTLE</t>
  </si>
  <si>
    <t>AYUSH KADHA POWER</t>
  </si>
  <si>
    <t>DUSTFROOF  COTTON FACE MASK BIG</t>
  </si>
  <si>
    <t>DUSTFROOF  COTTON FACE MASK SMALL</t>
  </si>
  <si>
    <t>FACE PROTECTION SHIELD</t>
  </si>
  <si>
    <t>CAP WITH FACE SHIELD</t>
  </si>
  <si>
    <t xml:space="preserve">UVC LED smart Box </t>
  </si>
  <si>
    <t>VAPORIZER 3IN 1</t>
  </si>
  <si>
    <t>COUPEN CARD</t>
  </si>
  <si>
    <t>SANITAIZER PEN</t>
  </si>
  <si>
    <t>Keto/Low Carb Healthy Barfi</t>
  </si>
  <si>
    <t>KARA CHIVDA</t>
  </si>
  <si>
    <t>MURUKKU</t>
  </si>
  <si>
    <t>THENGOLU</t>
  </si>
  <si>
    <t>SWEET CHIVDA</t>
  </si>
  <si>
    <t>KODUBALE</t>
  </si>
  <si>
    <t>NIPATU</t>
  </si>
  <si>
    <t>MOUTH WASH OIL</t>
  </si>
  <si>
    <t>CHAMPZ EERGISER</t>
  </si>
  <si>
    <t>SUPER GREENS</t>
  </si>
  <si>
    <t>GARCINIA CAMBOGIA(60 VEG CAPS)</t>
  </si>
  <si>
    <t>SPIRULINA 500MG</t>
  </si>
  <si>
    <t>BISIBELLE BATH</t>
  </si>
  <si>
    <t>KESARI BATH</t>
  </si>
  <si>
    <t>PAYASAM</t>
  </si>
  <si>
    <t>UPMA</t>
  </si>
  <si>
    <t>SWEETPONGAL</t>
  </si>
  <si>
    <t>SEWHZAN POHA</t>
  </si>
  <si>
    <t>TANGY POHA</t>
  </si>
  <si>
    <t>LEMON POHA</t>
  </si>
  <si>
    <t>JOWAR IDLI</t>
  </si>
  <si>
    <t>MULTI UPMA</t>
  </si>
  <si>
    <t>RAGI UTAPPAM MIX</t>
  </si>
  <si>
    <t>ENERGY BAR</t>
  </si>
  <si>
    <t>POWERBAR</t>
  </si>
  <si>
    <t>OLIVE OIL</t>
  </si>
  <si>
    <t>OKRA CHILLI</t>
  </si>
  <si>
    <t>JACK FRUIT</t>
  </si>
  <si>
    <t>CLUSTER BEENS</t>
  </si>
  <si>
    <t>ALMOND FIESTA</t>
  </si>
  <si>
    <t>WALNUT DELIGHT</t>
  </si>
  <si>
    <t>CARROT</t>
  </si>
  <si>
    <t>BEETROOT</t>
  </si>
  <si>
    <t>GARLIC</t>
  </si>
  <si>
    <t>KABULI CHANNA</t>
  </si>
  <si>
    <t>ELEPHANT YAM</t>
  </si>
  <si>
    <t>SWEET POTATO</t>
  </si>
  <si>
    <t>GREEN PEAS</t>
  </si>
  <si>
    <t>BITTER GROUND</t>
  </si>
  <si>
    <t>KHAJU</t>
  </si>
  <si>
    <t>SUNFLOWER SEEDS</t>
  </si>
  <si>
    <t>FLAX SEEDS</t>
  </si>
  <si>
    <t>CHIA SEEDS</t>
  </si>
  <si>
    <t>BASIL SEEDS</t>
  </si>
  <si>
    <t>PUMPKIN SEEDS</t>
  </si>
  <si>
    <t>EXACT QTY</t>
  </si>
  <si>
    <t>4800(boxes)</t>
  </si>
  <si>
    <t>Ayush Mantra Box</t>
  </si>
  <si>
    <t>AB Blood Group Combo</t>
  </si>
  <si>
    <t>Millet Upma Cup</t>
  </si>
  <si>
    <t>3 in 1 Steamer With Eucalyptus Oil</t>
  </si>
  <si>
    <t>A Blood Group Combo</t>
  </si>
  <si>
    <t>Thengolu</t>
  </si>
  <si>
    <t>AloeVera Juice</t>
  </si>
  <si>
    <t>B Blood Group Combo</t>
  </si>
  <si>
    <t>5 in 1 Superseed Cranberry</t>
  </si>
  <si>
    <t>Superseeds 5 in 1</t>
  </si>
  <si>
    <t>Super Greens  fizz drink</t>
  </si>
  <si>
    <t>Nipatu</t>
  </si>
  <si>
    <t>Giloy</t>
  </si>
  <si>
    <t>Healthy Snacks - Seeds Combo</t>
  </si>
  <si>
    <t>Cranberry Healthy Mix 5 in 1</t>
  </si>
  <si>
    <t>Heart Healthy Mix  5 in 1</t>
  </si>
  <si>
    <t>Herbal hot Drink with Healthy Snacks</t>
  </si>
  <si>
    <t>Jaggery Powder</t>
  </si>
  <si>
    <t>Ayush Kadha Powder</t>
  </si>
  <si>
    <t>Vitamin C + D3 +Zinc</t>
  </si>
  <si>
    <t>Sanitizer Pen</t>
  </si>
  <si>
    <t>Immunity Booster -Active Family Pack</t>
  </si>
  <si>
    <t>Immunity Booster - Active Men Combo</t>
  </si>
  <si>
    <t>Immunity Booster – Tea Combo</t>
  </si>
  <si>
    <t>Immunity Boosting Kit</t>
  </si>
  <si>
    <t>3 in 1 Steamer</t>
  </si>
  <si>
    <t>Multivitamin Champion Gummies</t>
  </si>
  <si>
    <t>Multivitamin Yummie Gummies</t>
  </si>
  <si>
    <t>Natural Immunity Booster – Active Women</t>
  </si>
  <si>
    <t>Natural Immunity Box</t>
  </si>
  <si>
    <t>Nuts &amp; Seeds Combo</t>
  </si>
  <si>
    <t xml:space="preserve">Nut &amp; Berries </t>
  </si>
  <si>
    <t>O Blood Group Combo</t>
  </si>
  <si>
    <t>Sweet Chivda</t>
  </si>
  <si>
    <t>Murukku</t>
  </si>
  <si>
    <t>Combos</t>
  </si>
  <si>
    <t>MRP</t>
  </si>
  <si>
    <t>after 5% Disc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</si>
</sst>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0000"/>
      <name val="Open Sans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" xfId="0" applyFont="1" applyBorder="1" applyAlignment="1">
      <alignment vertical="top"/>
    </xf>
    <xf numFmtId="0" fontId="5" fillId="0" borderId="1" xfId="0" applyFont="1" applyBorder="1"/>
    <xf numFmtId="0" fontId="5" fillId="0" borderId="0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2" borderId="1" xfId="0" applyFont="1" applyFill="1" applyBorder="1"/>
    <xf numFmtId="0" fontId="5" fillId="0" borderId="1" xfId="0" applyFont="1" applyFill="1" applyBorder="1"/>
    <xf numFmtId="0" fontId="5" fillId="0" borderId="2" xfId="0" applyFont="1" applyFill="1" applyBorder="1"/>
    <xf numFmtId="0" fontId="5" fillId="2" borderId="1" xfId="0" applyFont="1" applyFill="1" applyBorder="1" applyAlignment="1">
      <alignment horizontal="left"/>
    </xf>
    <xf numFmtId="0" fontId="5" fillId="0" borderId="0" xfId="0" applyFont="1" applyFill="1" applyBorder="1"/>
    <xf numFmtId="0" fontId="0" fillId="0" borderId="0" xfId="0" applyBorder="1"/>
    <xf numFmtId="0" fontId="0" fillId="0" borderId="4" xfId="0" applyBorder="1"/>
    <xf numFmtId="0" fontId="1" fillId="0" borderId="0" xfId="0" applyFont="1" applyBorder="1" applyAlignment="1">
      <alignment horizontal="center" vertical="center"/>
    </xf>
    <xf numFmtId="0" fontId="0" fillId="0" borderId="5" xfId="0" applyBorder="1"/>
    <xf numFmtId="0" fontId="1" fillId="0" borderId="0" xfId="0" applyFont="1" applyBorder="1" applyAlignment="1">
      <alignment horizontal="center"/>
    </xf>
    <xf numFmtId="0" fontId="1" fillId="0" borderId="4" xfId="0" applyFont="1" applyBorder="1"/>
    <xf numFmtId="0" fontId="1" fillId="0" borderId="3" xfId="0" applyFont="1" applyBorder="1"/>
    <xf numFmtId="0" fontId="0" fillId="0" borderId="0" xfId="0" applyBorder="1" applyAlignment="1">
      <alignment vertical="center"/>
    </xf>
    <xf numFmtId="1" fontId="0" fillId="0" borderId="0" xfId="0" applyNumberFormat="1" applyBorder="1" applyAlignment="1">
      <alignment vertic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/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" fontId="1" fillId="0" borderId="17" xfId="0" applyNumberFormat="1" applyFont="1" applyBorder="1" applyAlignment="1">
      <alignment horizontal="center" vertical="center" wrapText="1"/>
    </xf>
    <xf numFmtId="1" fontId="1" fillId="0" borderId="13" xfId="0" applyNumberFormat="1" applyFont="1" applyBorder="1" applyAlignment="1">
      <alignment horizontal="center" vertical="center" wrapText="1"/>
    </xf>
    <xf numFmtId="1" fontId="1" fillId="0" borderId="21" xfId="0" applyNumberFormat="1" applyFont="1" applyBorder="1" applyAlignment="1">
      <alignment horizontal="center" vertical="center" wrapText="1"/>
    </xf>
    <xf numFmtId="1" fontId="1" fillId="0" borderId="17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3"/>
  <sheetViews>
    <sheetView workbookViewId="0">
      <selection activeCell="B73" sqref="B73"/>
    </sheetView>
  </sheetViews>
  <sheetFormatPr defaultRowHeight="15" x14ac:dyDescent="0.2"/>
  <cols>
    <col min="1" max="1" width="9.14453125" style="20"/>
    <col min="2" max="2" width="48.6953125" style="8" customWidth="1"/>
    <col min="3" max="3" width="15.73828125" style="15" bestFit="1" customWidth="1"/>
  </cols>
  <sheetData>
    <row r="1" spans="1:3" x14ac:dyDescent="0.2">
      <c r="A1" s="16" t="s">
        <v>0</v>
      </c>
      <c r="B1" s="1" t="s">
        <v>1</v>
      </c>
      <c r="C1" s="9" t="s">
        <v>83</v>
      </c>
    </row>
    <row r="2" spans="1:3" ht="16.5" x14ac:dyDescent="0.25">
      <c r="A2" s="17">
        <v>1</v>
      </c>
      <c r="B2" s="2" t="s">
        <v>2</v>
      </c>
      <c r="C2" s="10">
        <f>751-10-20-4-4-11-170-1-5-25-5+25-1+21-5-1-2-10-50-1-1-1-10-10-2-100-54-50-2-26-40-26+20-2-1-25-1-6-1-1-2</f>
        <v>131</v>
      </c>
    </row>
    <row r="3" spans="1:3" ht="16.5" x14ac:dyDescent="0.25">
      <c r="A3" s="17">
        <v>2</v>
      </c>
      <c r="B3" s="2" t="s">
        <v>3</v>
      </c>
      <c r="C3" s="10">
        <f>762-2-2-1-170-1-5-25-1-3+25-1-32-1-2-5-2-54+14-26-100-10-2-1-25-100-6-1-1</f>
        <v>222</v>
      </c>
    </row>
    <row r="4" spans="1:3" ht="16.5" x14ac:dyDescent="0.25">
      <c r="A4" s="17">
        <v>3</v>
      </c>
      <c r="B4" s="2" t="s">
        <v>4</v>
      </c>
      <c r="C4" s="10">
        <f>580+182-6-4-12-2-170-1-1-1-2-1-5-25-5-1+25-2-10-50-1-1-1-1-10-8-2-100-54-50-1-1-1-12-40-26-100+20-2-1-25-6-1-1+5</f>
        <v>69</v>
      </c>
    </row>
    <row r="5" spans="1:3" x14ac:dyDescent="0.2">
      <c r="A5" s="17">
        <v>4</v>
      </c>
      <c r="B5" s="3" t="s">
        <v>5</v>
      </c>
      <c r="C5" s="10">
        <v>14</v>
      </c>
    </row>
    <row r="6" spans="1:3" x14ac:dyDescent="0.2">
      <c r="A6" s="17">
        <v>5</v>
      </c>
      <c r="B6" s="3" t="s">
        <v>6</v>
      </c>
      <c r="C6" s="10">
        <v>8</v>
      </c>
    </row>
    <row r="7" spans="1:3" x14ac:dyDescent="0.2">
      <c r="A7" s="17">
        <v>6</v>
      </c>
      <c r="B7" s="3" t="s">
        <v>7</v>
      </c>
      <c r="C7" s="11" t="s">
        <v>84</v>
      </c>
    </row>
    <row r="8" spans="1:3" x14ac:dyDescent="0.2">
      <c r="A8" s="17">
        <v>7</v>
      </c>
      <c r="B8" s="3" t="s">
        <v>8</v>
      </c>
      <c r="C8" s="10">
        <v>0</v>
      </c>
    </row>
    <row r="9" spans="1:3" x14ac:dyDescent="0.2">
      <c r="A9" s="17">
        <v>8</v>
      </c>
      <c r="B9" s="3" t="s">
        <v>9</v>
      </c>
      <c r="C9" s="10">
        <v>5</v>
      </c>
    </row>
    <row r="10" spans="1:3" x14ac:dyDescent="0.2">
      <c r="A10" s="17">
        <v>9</v>
      </c>
      <c r="B10" s="3" t="s">
        <v>10</v>
      </c>
      <c r="C10" s="10">
        <v>2</v>
      </c>
    </row>
    <row r="11" spans="1:3" x14ac:dyDescent="0.2">
      <c r="A11" s="17">
        <v>10</v>
      </c>
      <c r="B11" s="3" t="s">
        <v>11</v>
      </c>
      <c r="C11" s="10">
        <v>0</v>
      </c>
    </row>
    <row r="12" spans="1:3" x14ac:dyDescent="0.2">
      <c r="A12" s="17">
        <v>11</v>
      </c>
      <c r="B12" s="3" t="s">
        <v>12</v>
      </c>
      <c r="C12" s="10">
        <v>5</v>
      </c>
    </row>
    <row r="13" spans="1:3" x14ac:dyDescent="0.2">
      <c r="A13" s="17">
        <v>12</v>
      </c>
      <c r="B13" s="3" t="s">
        <v>13</v>
      </c>
      <c r="C13" s="10">
        <v>3</v>
      </c>
    </row>
    <row r="14" spans="1:3" ht="16.5" x14ac:dyDescent="0.25">
      <c r="A14" s="17">
        <v>13</v>
      </c>
      <c r="B14" s="2" t="s">
        <v>14</v>
      </c>
      <c r="C14" s="10">
        <f>909-1-2-1-20-1-170-4-2-5-25-5+21-10-2-1-1-8-2-50-1+5-47-40-100-2-2-25-100-1+5</f>
        <v>312</v>
      </c>
    </row>
    <row r="15" spans="1:3" x14ac:dyDescent="0.2">
      <c r="A15" s="17">
        <v>14</v>
      </c>
      <c r="B15" s="4" t="s">
        <v>15</v>
      </c>
      <c r="C15" s="10">
        <v>0</v>
      </c>
    </row>
    <row r="16" spans="1:3" x14ac:dyDescent="0.2">
      <c r="A16" s="17">
        <v>15</v>
      </c>
      <c r="B16" s="4" t="s">
        <v>16</v>
      </c>
      <c r="C16" s="10">
        <v>0</v>
      </c>
    </row>
    <row r="17" spans="1:3" ht="16.5" x14ac:dyDescent="0.25">
      <c r="A17" s="17">
        <v>16</v>
      </c>
      <c r="B17" s="2" t="s">
        <v>17</v>
      </c>
      <c r="C17" s="12">
        <f>297-2-3-5-1-35-5-10-2-1-1-1+7-1-4-4-2-1-22-2-50-1+5-1-30-16-2-50-6+10-1+6</f>
        <v>66</v>
      </c>
    </row>
    <row r="18" spans="1:3" ht="16.5" x14ac:dyDescent="0.25">
      <c r="A18" s="17">
        <v>17</v>
      </c>
      <c r="B18" s="2" t="s">
        <v>18</v>
      </c>
      <c r="C18" s="12">
        <f>300-3-5-35-5-10-12+9-30-20-4-1-2-1-2-1-1+8-30-3-2-2-25-50-2-1-1</f>
        <v>69</v>
      </c>
    </row>
    <row r="19" spans="1:3" ht="16.5" x14ac:dyDescent="0.25">
      <c r="A19" s="17">
        <v>18</v>
      </c>
      <c r="B19" s="2" t="s">
        <v>19</v>
      </c>
      <c r="C19" s="12">
        <f>300-2-5-11-2-35-5-10-1-1+9-30-20-4-1-1-2-10-1-1-1-10-8-2-100-1-2-13-1-6-1-1-5</f>
        <v>16</v>
      </c>
    </row>
    <row r="20" spans="1:3" ht="16.5" x14ac:dyDescent="0.25">
      <c r="A20" s="17">
        <v>19</v>
      </c>
      <c r="B20" s="2" t="s">
        <v>20</v>
      </c>
      <c r="C20" s="12">
        <f>300-2-5-11-35-5-10-20+10-1-4-1-2-24-2-1+12-30-100+10-2-1+8</f>
        <v>84</v>
      </c>
    </row>
    <row r="21" spans="1:3" ht="16.5" x14ac:dyDescent="0.25">
      <c r="A21" s="17">
        <v>20</v>
      </c>
      <c r="B21" s="2" t="s">
        <v>21</v>
      </c>
      <c r="C21" s="12">
        <f>300-3-3-5-11-35-5-10-2-19-1-1-1-20+7-1-1-15-5-4-1-2-1-2-50-1-3-5+9-30-2-50-1-2+3</f>
        <v>27</v>
      </c>
    </row>
    <row r="22" spans="1:3" ht="16.5" x14ac:dyDescent="0.25">
      <c r="A22" s="17">
        <v>21</v>
      </c>
      <c r="B22" s="2" t="s">
        <v>22</v>
      </c>
      <c r="C22" s="12">
        <f>298-5-5-10-11-1+10-15-4-2-1-1-1-14-1-100-2-25-50+5-1-2</f>
        <v>62</v>
      </c>
    </row>
    <row r="23" spans="1:3" x14ac:dyDescent="0.2">
      <c r="A23" s="17">
        <v>22</v>
      </c>
      <c r="B23" s="5" t="s">
        <v>23</v>
      </c>
      <c r="C23" s="12">
        <f>265-205+25-2-2-2</f>
        <v>79</v>
      </c>
    </row>
    <row r="24" spans="1:3" x14ac:dyDescent="0.2">
      <c r="A24" s="17">
        <v>23</v>
      </c>
      <c r="B24" s="5" t="s">
        <v>24</v>
      </c>
      <c r="C24" s="10">
        <v>490</v>
      </c>
    </row>
    <row r="25" spans="1:3" x14ac:dyDescent="0.2">
      <c r="A25" s="17">
        <v>24</v>
      </c>
      <c r="B25" s="6" t="s">
        <v>25</v>
      </c>
      <c r="C25" s="10">
        <v>0</v>
      </c>
    </row>
    <row r="26" spans="1:3" x14ac:dyDescent="0.2">
      <c r="A26" s="17">
        <v>25</v>
      </c>
      <c r="B26" s="5" t="s">
        <v>26</v>
      </c>
      <c r="C26" s="10">
        <v>38</v>
      </c>
    </row>
    <row r="27" spans="1:3" x14ac:dyDescent="0.2">
      <c r="A27" s="17">
        <v>26</v>
      </c>
      <c r="B27" s="5" t="s">
        <v>27</v>
      </c>
      <c r="C27" s="10">
        <f>140-1-5-33-1+5</f>
        <v>105</v>
      </c>
    </row>
    <row r="28" spans="1:3" x14ac:dyDescent="0.2">
      <c r="A28" s="17">
        <v>27</v>
      </c>
      <c r="B28" s="5" t="s">
        <v>28</v>
      </c>
      <c r="C28" s="10">
        <v>24</v>
      </c>
    </row>
    <row r="29" spans="1:3" x14ac:dyDescent="0.2">
      <c r="A29" s="17">
        <v>28</v>
      </c>
      <c r="B29" s="5" t="s">
        <v>29</v>
      </c>
      <c r="C29" s="10">
        <f>60-3-5-2-25-5+25-1-7-2-2-1-4+4-3</f>
        <v>29</v>
      </c>
    </row>
    <row r="30" spans="1:3" x14ac:dyDescent="0.2">
      <c r="A30" s="17">
        <v>29</v>
      </c>
      <c r="B30" s="5" t="s">
        <v>30</v>
      </c>
      <c r="C30" s="10">
        <v>94</v>
      </c>
    </row>
    <row r="31" spans="1:3" x14ac:dyDescent="0.2">
      <c r="A31" s="17">
        <v>30</v>
      </c>
      <c r="B31" s="5" t="s">
        <v>31</v>
      </c>
      <c r="C31" s="10">
        <f>38-6-1+2</f>
        <v>33</v>
      </c>
    </row>
    <row r="32" spans="1:3" x14ac:dyDescent="0.2">
      <c r="A32" s="17">
        <v>31</v>
      </c>
      <c r="B32" s="5" t="s">
        <v>32</v>
      </c>
      <c r="C32" s="10">
        <f>98-5-1</f>
        <v>92</v>
      </c>
    </row>
    <row r="33" spans="1:3" x14ac:dyDescent="0.2">
      <c r="A33" s="17">
        <v>32</v>
      </c>
      <c r="B33" s="5" t="s">
        <v>33</v>
      </c>
      <c r="C33" s="10">
        <v>108</v>
      </c>
    </row>
    <row r="34" spans="1:3" x14ac:dyDescent="0.2">
      <c r="A34" s="17">
        <v>33</v>
      </c>
      <c r="B34" s="7" t="s">
        <v>34</v>
      </c>
      <c r="C34" s="10">
        <v>8</v>
      </c>
    </row>
    <row r="35" spans="1:3" x14ac:dyDescent="0.2">
      <c r="A35" s="17">
        <v>34</v>
      </c>
      <c r="B35" s="5" t="s">
        <v>35</v>
      </c>
      <c r="C35" s="10">
        <f>200-3-1-1-1-1-41-6</f>
        <v>146</v>
      </c>
    </row>
    <row r="36" spans="1:3" x14ac:dyDescent="0.2">
      <c r="A36" s="17">
        <v>35</v>
      </c>
      <c r="B36" s="5" t="s">
        <v>36</v>
      </c>
      <c r="C36" s="10">
        <v>0</v>
      </c>
    </row>
    <row r="37" spans="1:3" x14ac:dyDescent="0.2">
      <c r="A37" s="17">
        <v>36</v>
      </c>
      <c r="B37" s="5" t="s">
        <v>37</v>
      </c>
      <c r="C37" s="10">
        <v>0</v>
      </c>
    </row>
    <row r="38" spans="1:3" ht="16.5" x14ac:dyDescent="0.25">
      <c r="A38" s="17">
        <v>37</v>
      </c>
      <c r="B38" s="2" t="s">
        <v>38</v>
      </c>
      <c r="C38" s="10">
        <v>0</v>
      </c>
    </row>
    <row r="39" spans="1:3" x14ac:dyDescent="0.2">
      <c r="A39" s="17">
        <v>38</v>
      </c>
      <c r="B39" s="24" t="s">
        <v>39</v>
      </c>
      <c r="C39" s="10">
        <v>8</v>
      </c>
    </row>
    <row r="40" spans="1:3" x14ac:dyDescent="0.2">
      <c r="A40" s="17">
        <v>39</v>
      </c>
      <c r="B40" s="24" t="s">
        <v>40</v>
      </c>
      <c r="C40" s="10">
        <v>0</v>
      </c>
    </row>
    <row r="41" spans="1:3" x14ac:dyDescent="0.2">
      <c r="A41" s="17">
        <v>40</v>
      </c>
      <c r="B41" s="24" t="s">
        <v>41</v>
      </c>
      <c r="C41" s="10">
        <v>1</v>
      </c>
    </row>
    <row r="42" spans="1:3" x14ac:dyDescent="0.2">
      <c r="A42" s="17">
        <v>41</v>
      </c>
      <c r="B42" s="24" t="s">
        <v>42</v>
      </c>
      <c r="C42" s="10">
        <v>1</v>
      </c>
    </row>
    <row r="43" spans="1:3" x14ac:dyDescent="0.2">
      <c r="A43" s="17">
        <v>42</v>
      </c>
      <c r="B43" s="24" t="s">
        <v>43</v>
      </c>
      <c r="C43" s="10">
        <v>0</v>
      </c>
    </row>
    <row r="44" spans="1:3" x14ac:dyDescent="0.2">
      <c r="A44" s="17">
        <v>43</v>
      </c>
      <c r="B44" s="21" t="s">
        <v>44</v>
      </c>
      <c r="C44" s="10">
        <v>0</v>
      </c>
    </row>
    <row r="45" spans="1:3" x14ac:dyDescent="0.2">
      <c r="A45" s="17">
        <v>44</v>
      </c>
      <c r="B45" s="22" t="s">
        <v>45</v>
      </c>
      <c r="C45" s="10">
        <v>7</v>
      </c>
    </row>
    <row r="46" spans="1:3" x14ac:dyDescent="0.2">
      <c r="A46" s="17">
        <v>45</v>
      </c>
      <c r="B46" s="7" t="s">
        <v>46</v>
      </c>
      <c r="C46" s="10">
        <f>961-6-15-15-1-2-10-50-1-1-1-1-1-10-2-100-50-50-1-5-1-40-27-100-2-25-100-6-1+10-1</f>
        <v>346</v>
      </c>
    </row>
    <row r="47" spans="1:3" x14ac:dyDescent="0.2">
      <c r="A47" s="17">
        <v>46</v>
      </c>
      <c r="B47" s="7" t="s">
        <v>47</v>
      </c>
      <c r="C47" s="10">
        <f>350-2</f>
        <v>348</v>
      </c>
    </row>
    <row r="48" spans="1:3" x14ac:dyDescent="0.2">
      <c r="A48" s="17">
        <v>47</v>
      </c>
      <c r="B48" s="7" t="s">
        <v>48</v>
      </c>
      <c r="C48" s="10">
        <f>245-3-31-15-15-1-2-1-1-2-10-50-10-1-5+20-3-27-2-50-4-1</f>
        <v>31</v>
      </c>
    </row>
    <row r="49" spans="1:3" x14ac:dyDescent="0.2">
      <c r="A49" s="17">
        <v>48</v>
      </c>
      <c r="B49" s="7" t="s">
        <v>49</v>
      </c>
      <c r="C49" s="10">
        <f>245-3-31-15-15-1-2-1-1-2-10-50-10-1-5+11-27+4-2-50-2-1</f>
        <v>31</v>
      </c>
    </row>
    <row r="50" spans="1:3" x14ac:dyDescent="0.2">
      <c r="A50" s="17">
        <v>49</v>
      </c>
      <c r="B50" s="7" t="s">
        <v>50</v>
      </c>
      <c r="C50" s="10">
        <f>364-5-31-15-2-2-1-2-1-20-5+9-27+6-2-1-25-100+8-1</f>
        <v>147</v>
      </c>
    </row>
    <row r="51" spans="1:3" x14ac:dyDescent="0.2">
      <c r="A51" s="17">
        <v>50</v>
      </c>
      <c r="B51" s="7" t="s">
        <v>51</v>
      </c>
      <c r="C51" s="10">
        <f>351-4-31-2-2-2-1-2-20-5-1-27+40-2-25-5-1</f>
        <v>261</v>
      </c>
    </row>
    <row r="52" spans="1:3" x14ac:dyDescent="0.2">
      <c r="A52" s="17">
        <v>51</v>
      </c>
      <c r="B52" s="7" t="s">
        <v>52</v>
      </c>
      <c r="C52" s="10">
        <f>696-4-31-1-2-2-10-1-1-10-2-100-50-1-2-20-10-27-100-13-2-100+10-1</f>
        <v>216</v>
      </c>
    </row>
    <row r="53" spans="1:3" x14ac:dyDescent="0.2">
      <c r="A53" s="17">
        <v>52</v>
      </c>
      <c r="B53" s="7" t="s">
        <v>53</v>
      </c>
      <c r="C53" s="10">
        <f>354-4-31-1-2-1-2-1-2-20-27-100+28-2-1</f>
        <v>188</v>
      </c>
    </row>
    <row r="54" spans="1:3" x14ac:dyDescent="0.2">
      <c r="A54" s="17">
        <v>53</v>
      </c>
      <c r="B54" s="7" t="s">
        <v>54</v>
      </c>
      <c r="C54" s="10">
        <f>348-4-31-1-2-1-2-1-2-1-2-20-11-27-40-2+30-70-1-5</f>
        <v>155</v>
      </c>
    </row>
    <row r="55" spans="1:3" x14ac:dyDescent="0.2">
      <c r="A55" s="17">
        <v>54</v>
      </c>
      <c r="B55" s="7" t="s">
        <v>55</v>
      </c>
      <c r="C55" s="10">
        <f>493-1-15-2-2-10-1-2-10-2-100-50-1-2-20-2-27-2-2-1-6-1-2</f>
        <v>232</v>
      </c>
    </row>
    <row r="56" spans="1:3" x14ac:dyDescent="0.2">
      <c r="A56" s="17">
        <v>55</v>
      </c>
      <c r="B56" s="7" t="s">
        <v>56</v>
      </c>
      <c r="C56" s="10">
        <f>334-1-31-1-2-2-2-1-2-20-27-13+39-2-25-6-1-1</f>
        <v>236</v>
      </c>
    </row>
    <row r="57" spans="1:3" x14ac:dyDescent="0.2">
      <c r="A57" s="17">
        <v>56</v>
      </c>
      <c r="B57" s="7" t="s">
        <v>57</v>
      </c>
      <c r="C57" s="10">
        <f>388-1-15-15-2-1-2-1-2-2-1-2-20-1-27-100+19-2-1-1-1</f>
        <v>210</v>
      </c>
    </row>
    <row r="58" spans="1:3" x14ac:dyDescent="0.2">
      <c r="A58" s="17">
        <v>57</v>
      </c>
      <c r="B58" s="7" t="s">
        <v>58</v>
      </c>
      <c r="C58" s="10">
        <f>500-7-1-2-100-1-20-50-9-27-100-5-2-25-100+50-6-1</f>
        <v>94</v>
      </c>
    </row>
    <row r="59" spans="1:3" x14ac:dyDescent="0.2">
      <c r="A59" s="17">
        <v>58</v>
      </c>
      <c r="B59" s="7" t="s">
        <v>59</v>
      </c>
      <c r="C59" s="10">
        <f>350-1-1-2-100-50-1-20-10-27-30-40-2-6-20-1</f>
        <v>39</v>
      </c>
    </row>
    <row r="60" spans="1:3" x14ac:dyDescent="0.2">
      <c r="A60" s="17">
        <v>59</v>
      </c>
      <c r="B60" s="7" t="s">
        <v>60</v>
      </c>
      <c r="C60" s="10">
        <f>200-6-1-2-50-1-20+12+4-27-10-2-50-6-20-1</f>
        <v>20</v>
      </c>
    </row>
    <row r="61" spans="1:3" x14ac:dyDescent="0.2">
      <c r="A61" s="17">
        <v>60</v>
      </c>
      <c r="B61" s="7" t="s">
        <v>61</v>
      </c>
      <c r="C61" s="10">
        <f>1238-10-50-1-1-1-1-1-1-10-200-2-100-50-50-1-50-1+4-6+5+3-40-47-27-100-15+42-2-2-25-50-100-6-120-1</f>
        <v>221</v>
      </c>
    </row>
    <row r="62" spans="1:3" x14ac:dyDescent="0.2">
      <c r="A62" s="17">
        <v>61</v>
      </c>
      <c r="B62" s="7" t="s">
        <v>62</v>
      </c>
      <c r="C62" s="10">
        <f>1238-10-50-1-1-1-1-1-1-10-200-2-100-50-50-1-50-1+5-40-47-27-100-15+28-2-25-50-100-100-6+15-1</f>
        <v>243</v>
      </c>
    </row>
    <row r="63" spans="1:3" x14ac:dyDescent="0.2">
      <c r="A63" s="18">
        <v>62</v>
      </c>
      <c r="B63" s="7" t="s">
        <v>63</v>
      </c>
      <c r="C63" s="10">
        <v>98</v>
      </c>
    </row>
    <row r="64" spans="1:3" x14ac:dyDescent="0.2">
      <c r="A64" s="17">
        <v>63</v>
      </c>
      <c r="B64" s="22" t="s">
        <v>64</v>
      </c>
      <c r="C64" s="10">
        <f>98-5-25-2-6-1-3</f>
        <v>56</v>
      </c>
    </row>
    <row r="65" spans="1:4" x14ac:dyDescent="0.2">
      <c r="A65" s="17">
        <v>64</v>
      </c>
      <c r="B65" s="22" t="s">
        <v>65</v>
      </c>
      <c r="C65" s="10">
        <f>97-5-25-2-6-1-2-2</f>
        <v>54</v>
      </c>
    </row>
    <row r="66" spans="1:4" x14ac:dyDescent="0.2">
      <c r="A66" s="18">
        <v>65</v>
      </c>
      <c r="B66" s="22" t="s">
        <v>66</v>
      </c>
      <c r="C66" s="10">
        <f>98-5-25-2-6-1-2-1</f>
        <v>56</v>
      </c>
    </row>
    <row r="67" spans="1:4" x14ac:dyDescent="0.2">
      <c r="A67" s="17">
        <v>66</v>
      </c>
      <c r="B67" s="21" t="s">
        <v>67</v>
      </c>
      <c r="C67" s="10">
        <f>1511-5</f>
        <v>1506</v>
      </c>
      <c r="D67">
        <v>1</v>
      </c>
    </row>
    <row r="68" spans="1:4" x14ac:dyDescent="0.2">
      <c r="A68" s="18">
        <v>67</v>
      </c>
      <c r="B68" s="21" t="s">
        <v>68</v>
      </c>
      <c r="C68" s="10">
        <f>1511-5</f>
        <v>1506</v>
      </c>
      <c r="D68">
        <v>1</v>
      </c>
    </row>
    <row r="69" spans="1:4" x14ac:dyDescent="0.2">
      <c r="A69" s="18">
        <v>68</v>
      </c>
      <c r="B69" s="22" t="s">
        <v>69</v>
      </c>
      <c r="C69" s="13">
        <f>99-5</f>
        <v>94</v>
      </c>
    </row>
    <row r="70" spans="1:4" x14ac:dyDescent="0.2">
      <c r="A70" s="17">
        <v>69</v>
      </c>
      <c r="B70" s="22" t="s">
        <v>70</v>
      </c>
      <c r="C70" s="13">
        <f>99-5</f>
        <v>94</v>
      </c>
    </row>
    <row r="71" spans="1:4" x14ac:dyDescent="0.2">
      <c r="A71" s="18">
        <v>70</v>
      </c>
      <c r="B71" s="22" t="s">
        <v>71</v>
      </c>
      <c r="C71" s="13">
        <v>99</v>
      </c>
    </row>
    <row r="72" spans="1:4" x14ac:dyDescent="0.2">
      <c r="A72" s="18">
        <v>71</v>
      </c>
      <c r="B72" s="22" t="s">
        <v>72</v>
      </c>
      <c r="C72" s="13">
        <f>191-5</f>
        <v>186</v>
      </c>
    </row>
    <row r="73" spans="1:4" x14ac:dyDescent="0.2">
      <c r="A73" s="17">
        <v>72</v>
      </c>
      <c r="B73" s="22" t="s">
        <v>73</v>
      </c>
      <c r="C73" s="13">
        <f>96-5</f>
        <v>91</v>
      </c>
    </row>
    <row r="74" spans="1:4" x14ac:dyDescent="0.2">
      <c r="A74" s="18">
        <v>73</v>
      </c>
      <c r="B74" s="22" t="s">
        <v>74</v>
      </c>
      <c r="C74" s="10">
        <f>99-5</f>
        <v>94</v>
      </c>
    </row>
    <row r="75" spans="1:4" x14ac:dyDescent="0.2">
      <c r="A75" s="19">
        <v>74</v>
      </c>
      <c r="B75" s="23" t="s">
        <v>75</v>
      </c>
      <c r="C75" s="14">
        <f>189-5</f>
        <v>184</v>
      </c>
    </row>
    <row r="76" spans="1:4" x14ac:dyDescent="0.2">
      <c r="A76" s="17">
        <v>75</v>
      </c>
      <c r="B76" s="22" t="s">
        <v>76</v>
      </c>
      <c r="C76" s="10">
        <f>99-5</f>
        <v>94</v>
      </c>
    </row>
    <row r="77" spans="1:4" x14ac:dyDescent="0.2">
      <c r="A77" s="18">
        <v>76</v>
      </c>
      <c r="B77" s="22" t="s">
        <v>77</v>
      </c>
      <c r="C77" s="10">
        <f>99-5</f>
        <v>94</v>
      </c>
    </row>
    <row r="78" spans="1:4" x14ac:dyDescent="0.2">
      <c r="A78" s="18">
        <v>77</v>
      </c>
      <c r="B78" s="21" t="s">
        <v>78</v>
      </c>
      <c r="C78" s="10">
        <f>64+56+64</f>
        <v>184</v>
      </c>
    </row>
    <row r="79" spans="1:4" x14ac:dyDescent="0.2">
      <c r="A79" s="18">
        <v>78</v>
      </c>
      <c r="B79" s="21" t="s">
        <v>79</v>
      </c>
      <c r="C79" s="10">
        <f>64+62</f>
        <v>126</v>
      </c>
    </row>
    <row r="80" spans="1:4" x14ac:dyDescent="0.2">
      <c r="A80" s="18">
        <v>79</v>
      </c>
      <c r="B80" s="21" t="s">
        <v>80</v>
      </c>
      <c r="C80" s="10">
        <v>59</v>
      </c>
    </row>
    <row r="81" spans="1:3" x14ac:dyDescent="0.2">
      <c r="A81" s="18">
        <v>80</v>
      </c>
      <c r="B81" s="21" t="s">
        <v>81</v>
      </c>
      <c r="C81" s="10">
        <v>60</v>
      </c>
    </row>
    <row r="82" spans="1:3" x14ac:dyDescent="0.2">
      <c r="A82" s="18">
        <v>81</v>
      </c>
      <c r="B82" s="21" t="s">
        <v>82</v>
      </c>
      <c r="C82" s="10">
        <v>50</v>
      </c>
    </row>
    <row r="83" spans="1:3" x14ac:dyDescent="0.2">
      <c r="B83" s="25"/>
    </row>
  </sheetData>
  <autoFilter ref="A1:C82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4"/>
  <sheetViews>
    <sheetView tabSelected="1" workbookViewId="0">
      <selection activeCell="G55" sqref="G55"/>
    </sheetView>
  </sheetViews>
  <sheetFormatPr defaultColWidth="9.14453125" defaultRowHeight="15" x14ac:dyDescent="0.2"/>
  <cols>
    <col min="1" max="1" width="6.1875" style="30" customWidth="1"/>
    <col min="2" max="2" width="33.62890625" style="26" customWidth="1"/>
    <col min="3" max="3" width="9.4140625" style="33" customWidth="1"/>
    <col min="4" max="4" width="17.890625" style="33" customWidth="1"/>
    <col min="5" max="16384" width="9.14453125" style="26"/>
  </cols>
  <sheetData>
    <row r="1" spans="1:4" ht="15.75" thickBot="1" x14ac:dyDescent="0.25">
      <c r="A1" s="42" t="s">
        <v>120</v>
      </c>
      <c r="B1" s="43"/>
      <c r="C1" s="40" t="s">
        <v>121</v>
      </c>
      <c r="D1" s="41" t="s">
        <v>122</v>
      </c>
    </row>
    <row r="2" spans="1:4" x14ac:dyDescent="0.2">
      <c r="A2" s="35">
        <v>1</v>
      </c>
      <c r="B2" s="31" t="s">
        <v>86</v>
      </c>
      <c r="C2" s="54">
        <v>2647</v>
      </c>
      <c r="D2" s="51">
        <v>2514.65</v>
      </c>
    </row>
    <row r="3" spans="1:4" x14ac:dyDescent="0.2">
      <c r="A3" s="35"/>
      <c r="B3" s="27" t="s">
        <v>85</v>
      </c>
      <c r="C3" s="54"/>
      <c r="D3" s="51"/>
    </row>
    <row r="4" spans="1:4" x14ac:dyDescent="0.2">
      <c r="A4" s="35"/>
      <c r="B4" s="27" t="s">
        <v>87</v>
      </c>
      <c r="C4" s="54"/>
      <c r="D4" s="51"/>
    </row>
    <row r="5" spans="1:4" x14ac:dyDescent="0.2">
      <c r="A5" s="35"/>
      <c r="B5" s="27" t="s">
        <v>2</v>
      </c>
      <c r="C5" s="54"/>
      <c r="D5" s="51"/>
    </row>
    <row r="6" spans="1:4" x14ac:dyDescent="0.2">
      <c r="A6" s="35"/>
      <c r="B6" s="27" t="s">
        <v>95</v>
      </c>
      <c r="C6" s="54"/>
      <c r="D6" s="51"/>
    </row>
    <row r="7" spans="1:4" x14ac:dyDescent="0.2">
      <c r="A7" s="36"/>
      <c r="B7" s="29" t="s">
        <v>100</v>
      </c>
      <c r="C7" s="55"/>
      <c r="D7" s="52"/>
    </row>
    <row r="8" spans="1:4" x14ac:dyDescent="0.2">
      <c r="A8" s="37">
        <v>2</v>
      </c>
      <c r="B8" s="32" t="s">
        <v>88</v>
      </c>
      <c r="C8" s="53">
        <v>1211</v>
      </c>
      <c r="D8" s="50">
        <v>1150.45</v>
      </c>
    </row>
    <row r="9" spans="1:4" x14ac:dyDescent="0.2">
      <c r="A9" s="35"/>
      <c r="B9" s="27" t="s">
        <v>110</v>
      </c>
      <c r="C9" s="54"/>
      <c r="D9" s="51"/>
    </row>
    <row r="10" spans="1:4" x14ac:dyDescent="0.2">
      <c r="A10" s="36"/>
      <c r="B10" s="29" t="s">
        <v>25</v>
      </c>
      <c r="C10" s="55"/>
      <c r="D10" s="52"/>
    </row>
    <row r="11" spans="1:4" x14ac:dyDescent="0.2">
      <c r="A11" s="37">
        <v>3</v>
      </c>
      <c r="B11" s="32" t="s">
        <v>89</v>
      </c>
      <c r="C11" s="53">
        <v>2054</v>
      </c>
      <c r="D11" s="50">
        <v>1951.3</v>
      </c>
    </row>
    <row r="12" spans="1:4" x14ac:dyDescent="0.2">
      <c r="A12" s="35"/>
      <c r="B12" s="27" t="s">
        <v>2</v>
      </c>
      <c r="C12" s="54"/>
      <c r="D12" s="51"/>
    </row>
    <row r="13" spans="1:4" x14ac:dyDescent="0.2">
      <c r="A13" s="35"/>
      <c r="B13" s="27" t="s">
        <v>93</v>
      </c>
      <c r="C13" s="54"/>
      <c r="D13" s="51"/>
    </row>
    <row r="14" spans="1:4" x14ac:dyDescent="0.2">
      <c r="A14" s="35"/>
      <c r="B14" s="27" t="s">
        <v>90</v>
      </c>
      <c r="C14" s="54"/>
      <c r="D14" s="51"/>
    </row>
    <row r="15" spans="1:4" x14ac:dyDescent="0.2">
      <c r="A15" s="35"/>
      <c r="B15" s="27" t="s">
        <v>87</v>
      </c>
      <c r="C15" s="54"/>
      <c r="D15" s="51"/>
    </row>
    <row r="16" spans="1:4" x14ac:dyDescent="0.2">
      <c r="A16" s="36"/>
      <c r="B16" s="29" t="s">
        <v>91</v>
      </c>
      <c r="C16" s="55"/>
      <c r="D16" s="52"/>
    </row>
    <row r="17" spans="1:4" x14ac:dyDescent="0.2">
      <c r="A17" s="37">
        <v>4</v>
      </c>
      <c r="B17" s="32" t="s">
        <v>92</v>
      </c>
      <c r="C17" s="53">
        <v>957</v>
      </c>
      <c r="D17" s="50">
        <v>909.15</v>
      </c>
    </row>
    <row r="18" spans="1:4" x14ac:dyDescent="0.2">
      <c r="A18" s="35"/>
      <c r="B18" s="27" t="s">
        <v>94</v>
      </c>
      <c r="C18" s="54"/>
      <c r="D18" s="51"/>
    </row>
    <row r="19" spans="1:4" x14ac:dyDescent="0.2">
      <c r="A19" s="35"/>
      <c r="B19" s="27" t="s">
        <v>96</v>
      </c>
      <c r="C19" s="54"/>
      <c r="D19" s="51"/>
    </row>
    <row r="20" spans="1:4" x14ac:dyDescent="0.2">
      <c r="A20" s="35"/>
      <c r="B20" s="27" t="s">
        <v>97</v>
      </c>
      <c r="C20" s="54"/>
      <c r="D20" s="51"/>
    </row>
    <row r="21" spans="1:4" x14ac:dyDescent="0.2">
      <c r="A21" s="35"/>
      <c r="B21" s="27" t="s">
        <v>87</v>
      </c>
      <c r="C21" s="54"/>
      <c r="D21" s="51"/>
    </row>
    <row r="22" spans="1:4" x14ac:dyDescent="0.2">
      <c r="A22" s="36"/>
      <c r="B22" s="29" t="s">
        <v>85</v>
      </c>
      <c r="C22" s="55"/>
      <c r="D22" s="52"/>
    </row>
    <row r="23" spans="1:4" x14ac:dyDescent="0.2">
      <c r="A23" s="37">
        <v>5</v>
      </c>
      <c r="B23" s="32" t="s">
        <v>98</v>
      </c>
      <c r="C23" s="53">
        <v>390</v>
      </c>
      <c r="D23" s="50">
        <v>370.5</v>
      </c>
    </row>
    <row r="24" spans="1:4" x14ac:dyDescent="0.2">
      <c r="A24" s="35"/>
      <c r="B24" s="27" t="s">
        <v>100</v>
      </c>
      <c r="C24" s="54"/>
      <c r="D24" s="51"/>
    </row>
    <row r="25" spans="1:4" x14ac:dyDescent="0.2">
      <c r="A25" s="36"/>
      <c r="B25" s="29" t="s">
        <v>99</v>
      </c>
      <c r="C25" s="55"/>
      <c r="D25" s="52"/>
    </row>
    <row r="26" spans="1:4" x14ac:dyDescent="0.2">
      <c r="A26" s="37">
        <v>6</v>
      </c>
      <c r="B26" s="32" t="s">
        <v>101</v>
      </c>
      <c r="C26" s="53">
        <v>840</v>
      </c>
      <c r="D26" s="50">
        <v>798</v>
      </c>
    </row>
    <row r="27" spans="1:4" x14ac:dyDescent="0.2">
      <c r="A27" s="35"/>
      <c r="B27" s="27" t="s">
        <v>102</v>
      </c>
      <c r="C27" s="54"/>
      <c r="D27" s="51"/>
    </row>
    <row r="28" spans="1:4" x14ac:dyDescent="0.2">
      <c r="A28" s="35"/>
      <c r="B28" s="27" t="s">
        <v>103</v>
      </c>
      <c r="C28" s="54"/>
      <c r="D28" s="51"/>
    </row>
    <row r="29" spans="1:4" x14ac:dyDescent="0.2">
      <c r="A29" s="35"/>
      <c r="B29" s="27" t="s">
        <v>100</v>
      </c>
      <c r="C29" s="54"/>
      <c r="D29" s="51"/>
    </row>
    <row r="30" spans="1:4" x14ac:dyDescent="0.2">
      <c r="A30" s="36"/>
      <c r="B30" s="29" t="s">
        <v>99</v>
      </c>
      <c r="C30" s="55"/>
      <c r="D30" s="52"/>
    </row>
    <row r="31" spans="1:4" x14ac:dyDescent="0.2">
      <c r="A31" s="37">
        <v>7</v>
      </c>
      <c r="B31" s="32" t="s">
        <v>106</v>
      </c>
      <c r="C31" s="53">
        <v>2709</v>
      </c>
      <c r="D31" s="50">
        <v>2573.5499999999997</v>
      </c>
    </row>
    <row r="32" spans="1:4" x14ac:dyDescent="0.2">
      <c r="A32" s="35"/>
      <c r="B32" s="27" t="s">
        <v>102</v>
      </c>
      <c r="C32" s="54"/>
      <c r="D32" s="51"/>
    </row>
    <row r="33" spans="1:4" x14ac:dyDescent="0.2">
      <c r="A33" s="35"/>
      <c r="B33" s="27" t="s">
        <v>103</v>
      </c>
      <c r="C33" s="54"/>
      <c r="D33" s="51"/>
    </row>
    <row r="34" spans="1:4" x14ac:dyDescent="0.2">
      <c r="A34" s="35"/>
      <c r="B34" s="27" t="s">
        <v>104</v>
      </c>
      <c r="C34" s="54"/>
      <c r="D34" s="51"/>
    </row>
    <row r="35" spans="1:4" x14ac:dyDescent="0.2">
      <c r="A35" s="35"/>
      <c r="B35" s="27" t="s">
        <v>2</v>
      </c>
      <c r="C35" s="54"/>
      <c r="D35" s="51"/>
    </row>
    <row r="36" spans="1:4" x14ac:dyDescent="0.2">
      <c r="A36" s="36"/>
      <c r="B36" s="29" t="s">
        <v>105</v>
      </c>
      <c r="C36" s="55"/>
      <c r="D36" s="52"/>
    </row>
    <row r="37" spans="1:4" x14ac:dyDescent="0.2">
      <c r="A37" s="37">
        <v>8</v>
      </c>
      <c r="B37" s="32" t="s">
        <v>107</v>
      </c>
      <c r="C37" s="53">
        <v>1719</v>
      </c>
      <c r="D37" s="50">
        <v>1633.05</v>
      </c>
    </row>
    <row r="38" spans="1:4" x14ac:dyDescent="0.2">
      <c r="A38" s="35"/>
      <c r="B38" s="27" t="s">
        <v>102</v>
      </c>
      <c r="C38" s="54"/>
      <c r="D38" s="51"/>
    </row>
    <row r="39" spans="1:4" x14ac:dyDescent="0.2">
      <c r="A39" s="35"/>
      <c r="B39" s="27" t="s">
        <v>103</v>
      </c>
      <c r="C39" s="54"/>
      <c r="D39" s="51"/>
    </row>
    <row r="40" spans="1:4" x14ac:dyDescent="0.2">
      <c r="A40" s="36"/>
      <c r="B40" s="29" t="s">
        <v>2</v>
      </c>
      <c r="C40" s="55"/>
      <c r="D40" s="52"/>
    </row>
    <row r="41" spans="1:4" x14ac:dyDescent="0.2">
      <c r="A41" s="37">
        <v>9</v>
      </c>
      <c r="B41" s="32" t="s">
        <v>108</v>
      </c>
      <c r="C41" s="53">
        <v>450</v>
      </c>
      <c r="D41" s="50">
        <v>427.5</v>
      </c>
    </row>
    <row r="42" spans="1:4" x14ac:dyDescent="0.2">
      <c r="A42" s="35"/>
      <c r="B42" s="27" t="s">
        <v>102</v>
      </c>
      <c r="C42" s="54"/>
      <c r="D42" s="51"/>
    </row>
    <row r="43" spans="1:4" x14ac:dyDescent="0.2">
      <c r="A43" s="36"/>
      <c r="B43" s="29" t="s">
        <v>103</v>
      </c>
      <c r="C43" s="55"/>
      <c r="D43" s="52"/>
    </row>
    <row r="44" spans="1:4" x14ac:dyDescent="0.2">
      <c r="A44" s="37">
        <v>10</v>
      </c>
      <c r="B44" s="32" t="s">
        <v>109</v>
      </c>
      <c r="C44" s="53">
        <v>2809</v>
      </c>
      <c r="D44" s="50">
        <v>2668.5499999999997</v>
      </c>
    </row>
    <row r="45" spans="1:4" x14ac:dyDescent="0.2">
      <c r="A45" s="35"/>
      <c r="B45" s="27" t="s">
        <v>2</v>
      </c>
      <c r="C45" s="54"/>
      <c r="D45" s="51"/>
    </row>
    <row r="46" spans="1:4" x14ac:dyDescent="0.2">
      <c r="A46" s="35"/>
      <c r="B46" s="27" t="s">
        <v>110</v>
      </c>
      <c r="C46" s="54"/>
      <c r="D46" s="51"/>
    </row>
    <row r="47" spans="1:4" x14ac:dyDescent="0.2">
      <c r="A47" s="35"/>
      <c r="B47" s="27" t="s">
        <v>25</v>
      </c>
      <c r="C47" s="54"/>
      <c r="D47" s="51"/>
    </row>
    <row r="48" spans="1:4" x14ac:dyDescent="0.2">
      <c r="A48" s="36"/>
      <c r="B48" s="29" t="s">
        <v>91</v>
      </c>
      <c r="C48" s="55"/>
      <c r="D48" s="52"/>
    </row>
    <row r="49" spans="1:4" x14ac:dyDescent="0.2">
      <c r="A49" s="37">
        <v>11</v>
      </c>
      <c r="B49" s="32" t="s">
        <v>111</v>
      </c>
      <c r="C49" s="53">
        <v>849</v>
      </c>
      <c r="D49" s="50">
        <v>806.55</v>
      </c>
    </row>
    <row r="50" spans="1:4" x14ac:dyDescent="0.2">
      <c r="A50" s="35"/>
      <c r="B50" s="27" t="s">
        <v>112</v>
      </c>
      <c r="C50" s="54"/>
      <c r="D50" s="51"/>
    </row>
    <row r="51" spans="1:4" x14ac:dyDescent="0.2">
      <c r="A51" s="36"/>
      <c r="B51" s="29" t="s">
        <v>105</v>
      </c>
      <c r="C51" s="55"/>
      <c r="D51" s="52"/>
    </row>
    <row r="52" spans="1:4" x14ac:dyDescent="0.2">
      <c r="A52" s="37">
        <v>12</v>
      </c>
      <c r="B52" s="32" t="s">
        <v>113</v>
      </c>
      <c r="C52" s="44">
        <v>450</v>
      </c>
      <c r="D52" s="47">
        <v>427.5</v>
      </c>
    </row>
    <row r="53" spans="1:4" x14ac:dyDescent="0.2">
      <c r="A53" s="35"/>
      <c r="B53" s="27" t="s">
        <v>102</v>
      </c>
      <c r="C53" s="45"/>
      <c r="D53" s="48"/>
    </row>
    <row r="54" spans="1:4" x14ac:dyDescent="0.2">
      <c r="A54" s="35"/>
      <c r="B54" s="27" t="s">
        <v>103</v>
      </c>
      <c r="C54" s="45"/>
      <c r="D54" s="48"/>
    </row>
    <row r="55" spans="1:4" x14ac:dyDescent="0.2">
      <c r="A55" s="36"/>
      <c r="B55" s="29" t="s">
        <v>104</v>
      </c>
      <c r="C55" s="57"/>
      <c r="D55" s="56"/>
    </row>
    <row r="56" spans="1:4" x14ac:dyDescent="0.2">
      <c r="A56" s="37">
        <v>13</v>
      </c>
      <c r="B56" s="32" t="s">
        <v>114</v>
      </c>
      <c r="C56" s="44">
        <v>2904</v>
      </c>
      <c r="D56" s="47">
        <v>2758.7999999999997</v>
      </c>
    </row>
    <row r="57" spans="1:4" x14ac:dyDescent="0.2">
      <c r="A57" s="35"/>
      <c r="B57" s="27" t="s">
        <v>104</v>
      </c>
      <c r="C57" s="45"/>
      <c r="D57" s="48"/>
    </row>
    <row r="58" spans="1:4" x14ac:dyDescent="0.2">
      <c r="A58" s="35"/>
      <c r="B58" s="27" t="s">
        <v>2</v>
      </c>
      <c r="C58" s="45"/>
      <c r="D58" s="48"/>
    </row>
    <row r="59" spans="1:4" x14ac:dyDescent="0.2">
      <c r="A59" s="35"/>
      <c r="B59" s="27" t="s">
        <v>102</v>
      </c>
      <c r="C59" s="45"/>
      <c r="D59" s="48"/>
    </row>
    <row r="60" spans="1:4" x14ac:dyDescent="0.2">
      <c r="A60" s="35"/>
      <c r="B60" s="27" t="s">
        <v>103</v>
      </c>
      <c r="C60" s="45"/>
      <c r="D60" s="48"/>
    </row>
    <row r="61" spans="1:4" x14ac:dyDescent="0.2">
      <c r="A61" s="36"/>
      <c r="B61" s="29" t="s">
        <v>100</v>
      </c>
      <c r="C61" s="57"/>
      <c r="D61" s="56"/>
    </row>
    <row r="62" spans="1:4" x14ac:dyDescent="0.2">
      <c r="A62" s="37">
        <v>14</v>
      </c>
      <c r="B62" s="32" t="s">
        <v>115</v>
      </c>
      <c r="C62" s="53">
        <v>845</v>
      </c>
      <c r="D62" s="50">
        <v>802.75</v>
      </c>
    </row>
    <row r="63" spans="1:4" x14ac:dyDescent="0.2">
      <c r="A63" s="35"/>
      <c r="B63" s="27" t="s">
        <v>116</v>
      </c>
      <c r="C63" s="54"/>
      <c r="D63" s="51"/>
    </row>
    <row r="64" spans="1:4" x14ac:dyDescent="0.2">
      <c r="A64" s="35"/>
      <c r="B64" s="27" t="s">
        <v>100</v>
      </c>
      <c r="C64" s="54"/>
      <c r="D64" s="51"/>
    </row>
    <row r="65" spans="1:4" x14ac:dyDescent="0.2">
      <c r="A65" s="36"/>
      <c r="B65" s="29" t="s">
        <v>99</v>
      </c>
      <c r="C65" s="55"/>
      <c r="D65" s="52"/>
    </row>
    <row r="66" spans="1:4" x14ac:dyDescent="0.2">
      <c r="A66" s="37">
        <v>15</v>
      </c>
      <c r="B66" s="32" t="s">
        <v>117</v>
      </c>
      <c r="C66" s="44">
        <v>2082</v>
      </c>
      <c r="D66" s="47">
        <v>1977.8999999999999</v>
      </c>
    </row>
    <row r="67" spans="1:4" x14ac:dyDescent="0.2">
      <c r="A67" s="35"/>
      <c r="B67" s="27" t="s">
        <v>118</v>
      </c>
      <c r="C67" s="45"/>
      <c r="D67" s="48"/>
    </row>
    <row r="68" spans="1:4" x14ac:dyDescent="0.2">
      <c r="A68" s="35"/>
      <c r="B68" s="27" t="s">
        <v>119</v>
      </c>
      <c r="C68" s="45"/>
      <c r="D68" s="48"/>
    </row>
    <row r="69" spans="1:4" x14ac:dyDescent="0.2">
      <c r="A69" s="35"/>
      <c r="B69" s="27" t="s">
        <v>2</v>
      </c>
      <c r="C69" s="45"/>
      <c r="D69" s="48"/>
    </row>
    <row r="70" spans="1:4" x14ac:dyDescent="0.2">
      <c r="A70" s="35"/>
      <c r="B70" s="27" t="s">
        <v>85</v>
      </c>
      <c r="C70" s="45"/>
      <c r="D70" s="48"/>
    </row>
    <row r="71" spans="1:4" x14ac:dyDescent="0.2">
      <c r="A71" s="35"/>
      <c r="B71" s="27" t="s">
        <v>100</v>
      </c>
      <c r="C71" s="45"/>
      <c r="D71" s="48"/>
    </row>
    <row r="72" spans="1:4" ht="15.75" thickBot="1" x14ac:dyDescent="0.25">
      <c r="A72" s="38"/>
      <c r="B72" s="39" t="s">
        <v>87</v>
      </c>
      <c r="C72" s="46"/>
      <c r="D72" s="49"/>
    </row>
    <row r="73" spans="1:4" x14ac:dyDescent="0.2">
      <c r="D73" s="34"/>
    </row>
    <row r="74" spans="1:4" x14ac:dyDescent="0.2">
      <c r="B74" s="28"/>
    </row>
  </sheetData>
  <mergeCells count="31">
    <mergeCell ref="D2:D7"/>
    <mergeCell ref="C2:C7"/>
    <mergeCell ref="D8:D10"/>
    <mergeCell ref="C8:C10"/>
    <mergeCell ref="D11:D16"/>
    <mergeCell ref="C11:C16"/>
    <mergeCell ref="C37:C40"/>
    <mergeCell ref="D41:D43"/>
    <mergeCell ref="C41:C43"/>
    <mergeCell ref="D17:D22"/>
    <mergeCell ref="C17:C22"/>
    <mergeCell ref="D26:D30"/>
    <mergeCell ref="D23:D25"/>
    <mergeCell ref="C26:C30"/>
    <mergeCell ref="C23:C25"/>
    <mergeCell ref="A1:B1"/>
    <mergeCell ref="C66:C72"/>
    <mergeCell ref="D66:D72"/>
    <mergeCell ref="D62:D65"/>
    <mergeCell ref="C62:C65"/>
    <mergeCell ref="D56:D61"/>
    <mergeCell ref="D52:D55"/>
    <mergeCell ref="C52:C55"/>
    <mergeCell ref="C56:C61"/>
    <mergeCell ref="D49:D51"/>
    <mergeCell ref="D44:D48"/>
    <mergeCell ref="C44:C48"/>
    <mergeCell ref="C49:C51"/>
    <mergeCell ref="C31:C36"/>
    <mergeCell ref="D31:D36"/>
    <mergeCell ref="D37:D4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Inventory 19th Jan</vt:lpstr>
      <vt:lpstr>Combo MRP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jaison1</dc:creator>
  <cp:lastModifiedBy>Prathima</cp:lastModifiedBy>
  <dcterms:created xsi:type="dcterms:W3CDTF">2021-01-19T11:06:35Z</dcterms:created>
  <dcterms:modified xsi:type="dcterms:W3CDTF">2021-01-20T16:19:47Z</dcterms:modified>
</cp:coreProperties>
</file>